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rc.local\UDS$\uData\richardsont\Desktop\"/>
    </mc:Choice>
  </mc:AlternateContent>
  <xr:revisionPtr revIDLastSave="0" documentId="8_{97C3E27B-FC44-492B-9085-3C3AE0A5F5A9}" xr6:coauthVersionLast="47" xr6:coauthVersionMax="47" xr10:uidLastSave="{00000000-0000-0000-0000-000000000000}"/>
  <bookViews>
    <workbookView xWindow="-28920" yWindow="-120" windowWidth="29040" windowHeight="15840" xr2:uid="{FB834FDF-A2BF-4BD8-B0AC-FB7B73018828}"/>
  </bookViews>
  <sheets>
    <sheet name="Templat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D32" i="1"/>
  <c r="C32" i="1"/>
  <c r="B32" i="1"/>
  <c r="F32" i="1" s="1"/>
  <c r="E31" i="1"/>
  <c r="D31" i="1"/>
  <c r="C31" i="1"/>
  <c r="B31" i="1"/>
  <c r="F31" i="1" s="1"/>
  <c r="G21" i="1"/>
  <c r="E12" i="1"/>
  <c r="D12" i="1"/>
  <c r="C12" i="1"/>
  <c r="B12" i="1"/>
  <c r="F12" i="1" s="1"/>
</calcChain>
</file>

<file path=xl/sharedStrings.xml><?xml version="1.0" encoding="utf-8"?>
<sst xmlns="http://schemas.openxmlformats.org/spreadsheetml/2006/main" count="72" uniqueCount="49">
  <si>
    <t xml:space="preserve">Infrastructure charges information/ Trunk infrastructure information (to be included as part of the Infrastructure charges register) </t>
  </si>
  <si>
    <t xml:space="preserve">Infrastructure charges revenue and expenditure reporting (actual and forecast) and trunk infrastructure information summary </t>
  </si>
  <si>
    <t>Rockhampton Regional Council</t>
  </si>
  <si>
    <t>Date of update: 24/10/2023</t>
  </si>
  <si>
    <t xml:space="preserve">2022-2023 financial year infrastructure charges revenue and expenditure summary  </t>
  </si>
  <si>
    <t xml:space="preserve">Infrastructure charges revenue </t>
  </si>
  <si>
    <t xml:space="preserve">Infrastructure charges revenue expenditure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</si>
  <si>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</si>
  <si>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</si>
  <si>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infrastructure charges revenue spent on the supply of trunk infrastructure </t>
  </si>
  <si>
    <t xml:space="preserve">Total amount of infrastructure charges that the local government refunded </t>
  </si>
  <si>
    <t xml:space="preserve">Total amount of unspent infrastructure charges revenue </t>
  </si>
  <si>
    <t>$'000</t>
  </si>
  <si>
    <t xml:space="preserve">2022-2023 financial year trunk infrastructure information summary  </t>
  </si>
  <si>
    <t>Identified in LGIP</t>
  </si>
  <si>
    <t>LGIP reference number (if applicable)</t>
  </si>
  <si>
    <t>Trunk infrastructure description</t>
  </si>
  <si>
    <t>Trunk infrastructure network</t>
  </si>
  <si>
    <t>Suburb or locality of trunk infrastructure</t>
  </si>
  <si>
    <t>Method of infrastructure delivery (council or developer contributed)</t>
  </si>
  <si>
    <t>Infrastructure value ($'000)</t>
  </si>
  <si>
    <t>Development approval reference number (if application)</t>
  </si>
  <si>
    <t>Yes</t>
  </si>
  <si>
    <t>SEW-35</t>
  </si>
  <si>
    <t>50% of ultimate augmentation to 75,000 EP commencing 2021</t>
  </si>
  <si>
    <t>Sewer</t>
  </si>
  <si>
    <t>Council</t>
  </si>
  <si>
    <t>SEW-6</t>
  </si>
  <si>
    <t xml:space="preserve">McLaughin Street Sewage Pump Station </t>
  </si>
  <si>
    <t>Developer Contributed</t>
  </si>
  <si>
    <t>T-2</t>
  </si>
  <si>
    <t>Intersection Upgrade</t>
  </si>
  <si>
    <t>Transport</t>
  </si>
  <si>
    <t>T-98</t>
  </si>
  <si>
    <t>William Palfrey Road - Upgrade to Major Urban Collector</t>
  </si>
  <si>
    <t>SEW-132</t>
  </si>
  <si>
    <t>100mm Rising Main (Divert Springbrook Close Sewage Pump Station discharge from Belmont Road Sewage Pump Station to gravity network prior to McLaughlin Street Sewage Pump Station) - 1.0km</t>
  </si>
  <si>
    <t>SEW-30</t>
  </si>
  <si>
    <t>South Rockhampton STP augmentation</t>
  </si>
  <si>
    <t>Financial Year</t>
  </si>
  <si>
    <t>2023/2024</t>
  </si>
  <si>
    <t>2024/2025</t>
  </si>
  <si>
    <t>2025/2026</t>
  </si>
  <si>
    <t>2026/2027</t>
  </si>
  <si>
    <t>Total</t>
  </si>
  <si>
    <r>
      <rPr>
        <b/>
        <sz val="11"/>
        <color theme="1"/>
        <rFont val="Calibri"/>
        <family val="2"/>
        <scheme val="minor"/>
      </rPr>
      <t>Infrastructure charges revenue</t>
    </r>
    <r>
      <rPr>
        <sz val="11"/>
        <color theme="1"/>
        <rFont val="Calibri"/>
        <family val="2"/>
        <scheme val="minor"/>
      </rPr>
      <t xml:space="preserve">  </t>
    </r>
  </si>
  <si>
    <t>Trunk infrastructure expenditure *</t>
  </si>
  <si>
    <t xml:space="preserve">* Note - Projects within the Schedule of Works of the Local Government Infrastructure Plan (LGIP) have occurred out of sequence as a result of new network priorities and budget limitations. </t>
  </si>
  <si>
    <r>
      <t xml:space="preserve">Reporting requirements:
</t>
    </r>
    <r>
      <rPr>
        <i/>
        <sz val="10"/>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b/>
        <sz val="10"/>
        <rFont val="Calibri"/>
        <family val="2"/>
        <scheme val="minor"/>
      </rPr>
      <t xml:space="preserve">
An overview of how infrastructure charges revenue is collected and expended:
</t>
    </r>
    <r>
      <rPr>
        <i/>
        <sz val="10"/>
        <rFont val="Calibri"/>
        <family val="2"/>
        <scheme val="minor"/>
      </rPr>
      <t>-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 Similarly, infrastructure charges collected may also be used to recover/reimburse costs previoulsy spent on trunk infrastructure which may also include repayment of loans.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</si>
</sst>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20"/>
      <color theme="1"/>
      <name val="Calibri"/>
      <family val="2"/>
      <scheme val="minor"/>
    </font>
    <font>
      <b/>
      <i/>
      <sz val="16"/>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sz val="11"/>
      <color theme="4"/>
      <name val="Calibri"/>
      <family val="2"/>
      <scheme val="minor"/>
    </font>
    <font>
      <sz val="10"/>
      <color theme="0"/>
      <name val="Calibri"/>
      <family val="2"/>
      <scheme val="minor"/>
    </font>
    <font>
      <sz val="11"/>
      <color rgb="FF0000FF"/>
      <name val="Calibri"/>
      <family val="2"/>
      <scheme val="minor"/>
    </font>
    <font>
      <i/>
      <sz val="10"/>
      <color theme="1"/>
      <name val="Calibri"/>
      <family val="2"/>
      <scheme val="minor"/>
    </font>
    <font>
      <b/>
      <sz val="11"/>
      <name val="Calibri"/>
      <family val="2"/>
      <scheme val="minor"/>
    </font>
    <font>
      <sz val="11"/>
      <name val="Calibri"/>
      <family val="2"/>
      <scheme val="minor"/>
    </font>
    <font>
      <sz val="12"/>
      <color theme="1"/>
      <name val="Calibri"/>
      <family val="2"/>
      <scheme val="minor"/>
    </font>
    <font>
      <b/>
      <sz val="10"/>
      <name val="Calibri"/>
      <family val="2"/>
      <scheme val="minor"/>
    </font>
    <font>
      <i/>
      <sz val="10"/>
      <name val="Calibri"/>
      <family val="2"/>
      <scheme val="minor"/>
    </font>
    <font>
      <sz val="10"/>
      <name val="Calibri"/>
      <family val="2"/>
      <scheme val="minor"/>
    </font>
    <font>
      <sz val="8"/>
      <color theme="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44" fontId="11" fillId="2" borderId="4" xfId="1" applyFont="1" applyFill="1" applyBorder="1" applyAlignment="1">
      <alignment horizontal="center" vertical="center" wrapText="1"/>
    </xf>
    <xf numFmtId="44" fontId="11" fillId="3" borderId="4" xfId="1" applyFont="1" applyFill="1" applyBorder="1" applyAlignment="1">
      <alignment horizontal="center" vertical="center" wrapText="1"/>
    </xf>
    <xf numFmtId="0" fontId="0" fillId="0" borderId="4" xfId="0" applyBorder="1"/>
    <xf numFmtId="0" fontId="0" fillId="0" borderId="4" xfId="0" applyBorder="1" applyAlignment="1">
      <alignment wrapText="1"/>
    </xf>
    <xf numFmtId="0" fontId="13" fillId="6" borderId="4" xfId="0" applyFont="1" applyFill="1" applyBorder="1"/>
    <xf numFmtId="44" fontId="13" fillId="6" borderId="4" xfId="1" applyFont="1" applyFill="1" applyBorder="1"/>
    <xf numFmtId="0" fontId="0" fillId="0" borderId="4" xfId="0" applyBorder="1" applyAlignment="1">
      <alignment vertical="top" wrapText="1"/>
    </xf>
    <xf numFmtId="0" fontId="3" fillId="0" borderId="0" xfId="0" applyFont="1"/>
    <xf numFmtId="0" fontId="13" fillId="0" borderId="0" xfId="0" applyFont="1"/>
    <xf numFmtId="0" fontId="13" fillId="0" borderId="0" xfId="0" applyFont="1" applyAlignment="1">
      <alignment horizontal="left" vertical="top"/>
    </xf>
    <xf numFmtId="0" fontId="14" fillId="7"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0" fillId="8" borderId="1" xfId="0" applyFill="1" applyBorder="1" applyAlignment="1">
      <alignment vertical="center" wrapText="1"/>
    </xf>
    <xf numFmtId="44" fontId="16" fillId="9" borderId="4" xfId="2" applyFont="1" applyFill="1" applyBorder="1"/>
    <xf numFmtId="0" fontId="3" fillId="8" borderId="1" xfId="0" applyFont="1" applyFill="1" applyBorder="1" applyAlignment="1">
      <alignment vertical="center" wrapText="1"/>
    </xf>
    <xf numFmtId="0" fontId="3" fillId="0" borderId="0" xfId="0" applyFont="1" applyAlignment="1">
      <alignment vertical="center" wrapText="1"/>
    </xf>
    <xf numFmtId="44" fontId="16" fillId="0" borderId="0" xfId="2" applyFont="1" applyFill="1" applyBorder="1"/>
    <xf numFmtId="0" fontId="3" fillId="0" borderId="0" xfId="0" applyFont="1" applyAlignment="1">
      <alignment horizontal="center" wrapText="1"/>
    </xf>
    <xf numFmtId="0" fontId="20" fillId="0" borderId="0" xfId="0" applyFont="1" applyAlignment="1">
      <alignmen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3" fillId="0" borderId="0" xfId="0" applyFont="1" applyAlignment="1">
      <alignment horizontal="center" wrapText="1"/>
    </xf>
    <xf numFmtId="0" fontId="17" fillId="0" borderId="6" xfId="0" applyFont="1" applyBorder="1" applyAlignment="1">
      <alignment vertical="top" wrapText="1"/>
    </xf>
    <xf numFmtId="0" fontId="19" fillId="0" borderId="7" xfId="0" applyFont="1" applyBorder="1" applyAlignment="1">
      <alignment vertical="top"/>
    </xf>
    <xf numFmtId="0" fontId="19" fillId="0" borderId="8" xfId="0" applyFont="1" applyBorder="1" applyAlignment="1">
      <alignment vertical="top"/>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horizontal="left" vertical="center" wrapText="1"/>
    </xf>
  </cellXfs>
  <cellStyles count="3">
    <cellStyle name="Currency 5" xfId="2" xr:uid="{B9452ABA-D9FF-4F7C-B49C-E532AF4E950C}"/>
    <cellStyle name="Currency 6" xfId="1" xr:uid="{DFBA8504-D1FE-4350-A662-6E660AD1714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Bus\Finance\Accounting\Management%20Accounting\2022-2023\Infrastructure%20Charges\22-23%20annu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mplate"/>
      <sheetName val="1. Revenue Recieved"/>
      <sheetName val="2. Refunds"/>
      <sheetName val="3. Developer Offsets"/>
      <sheetName val="4.1 Part 4 Works Schedule"/>
      <sheetName val="4.2 Budget Pack Expenditure"/>
      <sheetName val="4.3 F1 Actuals EIE 20.21"/>
      <sheetName val="4.3 Actuals EIE 22.23"/>
      <sheetName val="5.Budget Pack Expenditure Pivot"/>
      <sheetName val="6. Budget Pack Revenue"/>
      <sheetName val="LGIP report 2223"/>
      <sheetName val="LGIP 10yr Budget"/>
      <sheetName val="Sheet1"/>
    </sheetNames>
    <sheetDataSet>
      <sheetData sheetId="0"/>
      <sheetData sheetId="1"/>
      <sheetData sheetId="2">
        <row r="21">
          <cell r="F21">
            <v>2229.7818299999994</v>
          </cell>
        </row>
      </sheetData>
      <sheetData sheetId="3">
        <row r="1">
          <cell r="F1">
            <v>94479.05</v>
          </cell>
        </row>
      </sheetData>
      <sheetData sheetId="4">
        <row r="9">
          <cell r="E9">
            <v>420000</v>
          </cell>
        </row>
      </sheetData>
      <sheetData sheetId="5"/>
      <sheetData sheetId="6"/>
      <sheetData sheetId="7"/>
      <sheetData sheetId="8">
        <row r="33">
          <cell r="I33">
            <v>34770761.299999997</v>
          </cell>
        </row>
      </sheetData>
      <sheetData sheetId="9"/>
      <sheetData sheetId="10"/>
      <sheetData sheetId="11">
        <row r="6">
          <cell r="L6">
            <v>-7273428</v>
          </cell>
          <cell r="M6">
            <v>-7273428</v>
          </cell>
          <cell r="N6">
            <v>-7273428</v>
          </cell>
          <cell r="O6">
            <v>-7273428</v>
          </cell>
        </row>
        <row r="7">
          <cell r="L7">
            <v>19762649</v>
          </cell>
          <cell r="M7">
            <v>52295000</v>
          </cell>
          <cell r="N7">
            <v>34258000</v>
          </cell>
          <cell r="O7">
            <v>45535000</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9077-4180-4742-AC11-707DD94B6084}">
  <sheetPr>
    <tabColor rgb="FF7030A0"/>
  </sheetPr>
  <dimension ref="A1:L50"/>
  <sheetViews>
    <sheetView tabSelected="1" workbookViewId="0">
      <selection activeCell="B31" sqref="B31:E31"/>
    </sheetView>
  </sheetViews>
  <sheetFormatPr defaultRowHeight="15" x14ac:dyDescent="0.25"/>
  <cols>
    <col min="1" max="1" width="17" customWidth="1"/>
    <col min="2" max="2" width="59.7109375" bestFit="1" customWidth="1"/>
    <col min="3" max="3" width="37.85546875" customWidth="1"/>
    <col min="4" max="4" width="27" bestFit="1" customWidth="1"/>
    <col min="5" max="5" width="37.28515625" bestFit="1" customWidth="1"/>
    <col min="6" max="6" width="63.42578125" bestFit="1" customWidth="1"/>
    <col min="7" max="7" width="13.28515625" customWidth="1"/>
  </cols>
  <sheetData>
    <row r="1" spans="1:12" ht="26.25" x14ac:dyDescent="0.4">
      <c r="A1" s="1" t="s">
        <v>0</v>
      </c>
    </row>
    <row r="3" spans="1:12" ht="21" x14ac:dyDescent="0.35">
      <c r="A3" s="2" t="s">
        <v>1</v>
      </c>
    </row>
    <row r="4" spans="1:12" ht="18.75" x14ac:dyDescent="0.3">
      <c r="A4" s="3" t="s">
        <v>2</v>
      </c>
    </row>
    <row r="5" spans="1:12" ht="18.75" x14ac:dyDescent="0.3">
      <c r="A5" s="4" t="s">
        <v>3</v>
      </c>
    </row>
    <row r="6" spans="1:12" x14ac:dyDescent="0.25">
      <c r="A6" s="5"/>
    </row>
    <row r="7" spans="1:12" ht="18.75" x14ac:dyDescent="0.3">
      <c r="A7" s="3" t="s">
        <v>4</v>
      </c>
      <c r="H7" s="6"/>
    </row>
    <row r="8" spans="1:12" ht="18.75" x14ac:dyDescent="0.3">
      <c r="A8" s="3"/>
    </row>
    <row r="9" spans="1:12" x14ac:dyDescent="0.25">
      <c r="A9" s="5"/>
      <c r="B9" s="36" t="s">
        <v>5</v>
      </c>
      <c r="C9" s="37"/>
      <c r="D9" s="38" t="s">
        <v>6</v>
      </c>
      <c r="E9" s="39"/>
      <c r="F9" s="37"/>
    </row>
    <row r="10" spans="1:12" ht="60" x14ac:dyDescent="0.25">
      <c r="A10" s="5"/>
      <c r="B10" s="7" t="s">
        <v>7</v>
      </c>
      <c r="C10" s="7" t="s">
        <v>8</v>
      </c>
      <c r="D10" s="8" t="s">
        <v>9</v>
      </c>
      <c r="E10" s="8" t="s">
        <v>10</v>
      </c>
      <c r="F10" s="8" t="s">
        <v>11</v>
      </c>
    </row>
    <row r="11" spans="1:12" x14ac:dyDescent="0.25">
      <c r="B11" s="7" t="s">
        <v>12</v>
      </c>
      <c r="C11" s="7" t="s">
        <v>12</v>
      </c>
      <c r="D11" s="8" t="s">
        <v>12</v>
      </c>
      <c r="E11" s="8" t="s">
        <v>12</v>
      </c>
      <c r="F11" s="8" t="s">
        <v>12</v>
      </c>
    </row>
    <row r="12" spans="1:12" x14ac:dyDescent="0.25">
      <c r="A12" s="9" t="s">
        <v>2</v>
      </c>
      <c r="B12" s="10">
        <f>'[1]1. Revenue Recieved'!F21</f>
        <v>2229.7818299999994</v>
      </c>
      <c r="C12" s="10">
        <f>'[1]3. Developer Offsets'!E9/1000</f>
        <v>420</v>
      </c>
      <c r="D12" s="11">
        <f>'[1]4.3 Actuals EIE 22.23'!I33/1000</f>
        <v>34770.761299999998</v>
      </c>
      <c r="E12" s="11">
        <f>'[1]2. Refunds'!F1/1000</f>
        <v>94.479050000000001</v>
      </c>
      <c r="F12" s="11">
        <f>B12+C12-D12-E12</f>
        <v>-32215.45852</v>
      </c>
      <c r="H12" s="40"/>
      <c r="I12" s="40"/>
      <c r="J12" s="40"/>
      <c r="K12" s="40"/>
      <c r="L12" s="40"/>
    </row>
    <row r="14" spans="1:12" ht="18.75" x14ac:dyDescent="0.3">
      <c r="A14" s="3" t="s">
        <v>13</v>
      </c>
    </row>
    <row r="16" spans="1:12" x14ac:dyDescent="0.25">
      <c r="A16" s="29" t="s">
        <v>14</v>
      </c>
      <c r="B16" s="29" t="s">
        <v>15</v>
      </c>
      <c r="C16" s="29" t="s">
        <v>16</v>
      </c>
      <c r="D16" s="29" t="s">
        <v>17</v>
      </c>
      <c r="E16" s="29" t="s">
        <v>18</v>
      </c>
      <c r="F16" s="29" t="s">
        <v>19</v>
      </c>
      <c r="G16" s="29" t="s">
        <v>20</v>
      </c>
      <c r="H16" s="29" t="s">
        <v>21</v>
      </c>
    </row>
    <row r="17" spans="1:8" x14ac:dyDescent="0.25">
      <c r="A17" s="30"/>
      <c r="B17" s="30"/>
      <c r="C17" s="30"/>
      <c r="D17" s="30"/>
      <c r="E17" s="30"/>
      <c r="F17" s="30"/>
      <c r="G17" s="30"/>
      <c r="H17" s="30"/>
    </row>
    <row r="18" spans="1:8" ht="30" customHeight="1" x14ac:dyDescent="0.25">
      <c r="A18" s="12" t="s">
        <v>22</v>
      </c>
      <c r="B18" s="12" t="s">
        <v>23</v>
      </c>
      <c r="C18" s="13" t="s">
        <v>24</v>
      </c>
      <c r="D18" s="14" t="s">
        <v>25</v>
      </c>
      <c r="E18" s="14"/>
      <c r="F18" s="14" t="s">
        <v>26</v>
      </c>
      <c r="G18" s="15">
        <v>22619.892019999999</v>
      </c>
      <c r="H18" s="15"/>
    </row>
    <row r="19" spans="1:8" ht="60" customHeight="1" x14ac:dyDescent="0.25">
      <c r="A19" s="12" t="s">
        <v>22</v>
      </c>
      <c r="B19" s="12" t="s">
        <v>27</v>
      </c>
      <c r="C19" s="16" t="s">
        <v>28</v>
      </c>
      <c r="D19" s="14" t="s">
        <v>25</v>
      </c>
      <c r="E19" s="14"/>
      <c r="F19" s="14" t="s">
        <v>29</v>
      </c>
      <c r="G19" s="15">
        <v>824.04913999999997</v>
      </c>
      <c r="H19" s="15"/>
    </row>
    <row r="20" spans="1:8" ht="56.25" customHeight="1" x14ac:dyDescent="0.25">
      <c r="A20" s="12" t="s">
        <v>22</v>
      </c>
      <c r="B20" s="12" t="s">
        <v>30</v>
      </c>
      <c r="C20" s="13" t="s">
        <v>31</v>
      </c>
      <c r="D20" s="14" t="s">
        <v>32</v>
      </c>
      <c r="E20" s="14"/>
      <c r="F20" s="14" t="s">
        <v>26</v>
      </c>
      <c r="G20" s="15">
        <v>5051.4072500000002</v>
      </c>
      <c r="H20" s="15"/>
    </row>
    <row r="21" spans="1:8" x14ac:dyDescent="0.25">
      <c r="A21" s="12" t="s">
        <v>22</v>
      </c>
      <c r="B21" s="12" t="s">
        <v>33</v>
      </c>
      <c r="C21" s="12" t="s">
        <v>34</v>
      </c>
      <c r="D21" s="14" t="s">
        <v>32</v>
      </c>
      <c r="E21" s="14"/>
      <c r="F21" s="14" t="s">
        <v>29</v>
      </c>
      <c r="G21" s="15">
        <f>2615.57072+420</f>
        <v>3035.5707200000002</v>
      </c>
      <c r="H21" s="15"/>
    </row>
    <row r="22" spans="1:8" x14ac:dyDescent="0.25">
      <c r="A22" s="12" t="s">
        <v>22</v>
      </c>
      <c r="B22" s="12" t="s">
        <v>35</v>
      </c>
      <c r="C22" s="12" t="s">
        <v>36</v>
      </c>
      <c r="D22" s="14" t="s">
        <v>25</v>
      </c>
      <c r="E22" s="14"/>
      <c r="F22" s="14" t="s">
        <v>29</v>
      </c>
      <c r="G22" s="15">
        <v>204.99995999999999</v>
      </c>
      <c r="H22" s="15"/>
    </row>
    <row r="23" spans="1:8" x14ac:dyDescent="0.25">
      <c r="A23" s="12" t="s">
        <v>22</v>
      </c>
      <c r="B23" s="12" t="s">
        <v>37</v>
      </c>
      <c r="C23" s="12" t="s">
        <v>38</v>
      </c>
      <c r="D23" s="14" t="s">
        <v>25</v>
      </c>
      <c r="E23" s="14"/>
      <c r="F23" s="14" t="s">
        <v>26</v>
      </c>
      <c r="G23" s="15">
        <v>3034.8422099999998</v>
      </c>
      <c r="H23" s="15"/>
    </row>
    <row r="24" spans="1:8" x14ac:dyDescent="0.25">
      <c r="B24" s="17"/>
      <c r="D24" s="18"/>
      <c r="E24" s="18"/>
      <c r="F24" s="18"/>
      <c r="G24" s="19"/>
    </row>
    <row r="25" spans="1:8" x14ac:dyDescent="0.25">
      <c r="B25" s="17"/>
      <c r="D25" s="18"/>
      <c r="E25" s="18"/>
      <c r="F25" s="18"/>
      <c r="G25" s="19"/>
    </row>
    <row r="26" spans="1:8" x14ac:dyDescent="0.25">
      <c r="B26" s="17"/>
      <c r="D26" s="18"/>
      <c r="E26" s="18"/>
      <c r="F26" s="18"/>
      <c r="G26" s="19"/>
    </row>
    <row r="28" spans="1:8" x14ac:dyDescent="0.25">
      <c r="B28" s="31" t="s">
        <v>39</v>
      </c>
      <c r="C28" s="31"/>
      <c r="D28" s="31"/>
      <c r="E28" s="31"/>
      <c r="F28" s="31"/>
    </row>
    <row r="29" spans="1:8" x14ac:dyDescent="0.25">
      <c r="B29" s="20" t="s">
        <v>40</v>
      </c>
      <c r="C29" s="20" t="s">
        <v>41</v>
      </c>
      <c r="D29" s="20" t="s">
        <v>42</v>
      </c>
      <c r="E29" s="20" t="s">
        <v>43</v>
      </c>
      <c r="F29" s="20" t="s">
        <v>44</v>
      </c>
    </row>
    <row r="30" spans="1:8" x14ac:dyDescent="0.25">
      <c r="B30" s="21" t="s">
        <v>12</v>
      </c>
      <c r="C30" s="21" t="s">
        <v>12</v>
      </c>
      <c r="D30" s="21" t="s">
        <v>12</v>
      </c>
      <c r="E30" s="21" t="s">
        <v>12</v>
      </c>
      <c r="F30" s="21" t="s">
        <v>12</v>
      </c>
    </row>
    <row r="31" spans="1:8" ht="30" x14ac:dyDescent="0.25">
      <c r="A31" s="22" t="s">
        <v>45</v>
      </c>
      <c r="B31" s="23">
        <f>-'[1]LGIP report 2223'!L6/1000</f>
        <v>7273.4279999999999</v>
      </c>
      <c r="C31" s="23">
        <f>-'[1]LGIP report 2223'!M6/1000</f>
        <v>7273.4279999999999</v>
      </c>
      <c r="D31" s="23">
        <f>-'[1]LGIP report 2223'!N6/1000</f>
        <v>7273.4279999999999</v>
      </c>
      <c r="E31" s="23">
        <f>-'[1]LGIP report 2223'!O6/1000</f>
        <v>7273.4279999999999</v>
      </c>
      <c r="F31" s="23">
        <f>SUM(B31:E31)</f>
        <v>29093.712</v>
      </c>
    </row>
    <row r="32" spans="1:8" ht="45" x14ac:dyDescent="0.25">
      <c r="A32" s="24" t="s">
        <v>46</v>
      </c>
      <c r="B32" s="23">
        <f>'[1]LGIP report 2223'!L7/1000</f>
        <v>19762.649000000001</v>
      </c>
      <c r="C32" s="23">
        <f>'[1]LGIP report 2223'!M7/1000</f>
        <v>52295</v>
      </c>
      <c r="D32" s="23">
        <f>'[1]LGIP report 2223'!N7/1000</f>
        <v>34258</v>
      </c>
      <c r="E32" s="23">
        <f>'[1]LGIP report 2223'!O7/1000</f>
        <v>45535</v>
      </c>
      <c r="F32" s="23">
        <f>SUM(B32:E32)</f>
        <v>151850.649</v>
      </c>
    </row>
    <row r="33" spans="1:11" ht="15.75" x14ac:dyDescent="0.25">
      <c r="A33" s="25"/>
      <c r="B33" s="26"/>
      <c r="C33" s="26"/>
      <c r="D33" s="26"/>
      <c r="E33" s="26"/>
      <c r="F33" s="26"/>
    </row>
    <row r="34" spans="1:11" x14ac:dyDescent="0.25">
      <c r="A34" s="32" t="s">
        <v>47</v>
      </c>
      <c r="B34" s="32"/>
      <c r="C34" s="32"/>
      <c r="D34" s="32"/>
      <c r="E34" s="32"/>
      <c r="F34" s="32"/>
    </row>
    <row r="35" spans="1:11" x14ac:dyDescent="0.25">
      <c r="A35" s="27"/>
      <c r="B35" s="27"/>
      <c r="C35" s="27"/>
      <c r="D35" s="27"/>
      <c r="E35" s="27"/>
      <c r="F35" s="27"/>
    </row>
    <row r="36" spans="1:11" ht="265.5" customHeight="1" x14ac:dyDescent="0.25">
      <c r="A36" s="33" t="s">
        <v>48</v>
      </c>
      <c r="B36" s="34"/>
      <c r="C36" s="34"/>
      <c r="D36" s="34"/>
      <c r="E36" s="34"/>
      <c r="F36" s="34"/>
      <c r="G36" s="34"/>
      <c r="H36" s="35"/>
      <c r="I36" s="28"/>
      <c r="J36" s="28"/>
      <c r="K36" s="28"/>
    </row>
    <row r="37" spans="1:11" x14ac:dyDescent="0.25">
      <c r="A37" s="28"/>
      <c r="B37" s="28"/>
      <c r="C37" s="28"/>
      <c r="D37" s="28"/>
      <c r="E37" s="28"/>
      <c r="F37" s="28"/>
      <c r="G37" s="28"/>
      <c r="H37" s="28"/>
      <c r="I37" s="28"/>
      <c r="J37" s="28"/>
      <c r="K37" s="28"/>
    </row>
    <row r="38" spans="1:11" x14ac:dyDescent="0.25">
      <c r="A38" s="28"/>
      <c r="B38" s="28"/>
      <c r="C38" s="28"/>
      <c r="D38" s="28"/>
      <c r="E38" s="28"/>
      <c r="F38" s="28"/>
      <c r="G38" s="28"/>
      <c r="H38" s="28"/>
      <c r="I38" s="28"/>
      <c r="J38" s="28"/>
      <c r="K38" s="28"/>
    </row>
    <row r="39" spans="1:11" x14ac:dyDescent="0.25">
      <c r="A39" s="28"/>
      <c r="B39" s="28"/>
      <c r="C39" s="28"/>
      <c r="D39" s="28"/>
      <c r="E39" s="28"/>
      <c r="F39" s="28"/>
      <c r="G39" s="28"/>
      <c r="H39" s="28"/>
      <c r="I39" s="28"/>
      <c r="J39" s="28"/>
      <c r="K39" s="28"/>
    </row>
    <row r="40" spans="1:11" x14ac:dyDescent="0.25">
      <c r="A40" s="28"/>
      <c r="B40" s="28"/>
      <c r="C40" s="28"/>
      <c r="D40" s="28"/>
      <c r="E40" s="28"/>
      <c r="F40" s="28"/>
      <c r="G40" s="28"/>
      <c r="H40" s="28"/>
      <c r="I40" s="28"/>
      <c r="J40" s="28"/>
      <c r="K40" s="28"/>
    </row>
    <row r="41" spans="1:11" x14ac:dyDescent="0.25">
      <c r="A41" s="28"/>
      <c r="B41" s="28"/>
      <c r="C41" s="28"/>
      <c r="D41" s="28"/>
      <c r="E41" s="28"/>
      <c r="F41" s="28"/>
      <c r="G41" s="28"/>
      <c r="H41" s="28"/>
      <c r="I41" s="28"/>
      <c r="J41" s="28"/>
      <c r="K41" s="28"/>
    </row>
    <row r="42" spans="1:11" x14ac:dyDescent="0.25">
      <c r="A42" s="28"/>
      <c r="B42" s="28"/>
      <c r="C42" s="28"/>
      <c r="D42" s="28"/>
      <c r="E42" s="28"/>
      <c r="F42" s="28"/>
      <c r="G42" s="28"/>
      <c r="H42" s="28"/>
      <c r="I42" s="28"/>
      <c r="J42" s="28"/>
      <c r="K42" s="28"/>
    </row>
    <row r="43" spans="1:11" x14ac:dyDescent="0.25">
      <c r="A43" s="28"/>
      <c r="B43" s="28"/>
      <c r="C43" s="28"/>
      <c r="D43" s="28"/>
      <c r="E43" s="28"/>
      <c r="F43" s="28"/>
      <c r="G43" s="28"/>
      <c r="H43" s="28"/>
      <c r="I43" s="28"/>
      <c r="J43" s="28"/>
      <c r="K43" s="28"/>
    </row>
    <row r="44" spans="1:11" x14ac:dyDescent="0.25">
      <c r="A44" s="28"/>
      <c r="B44" s="28"/>
      <c r="C44" s="28"/>
      <c r="D44" s="28"/>
      <c r="E44" s="28"/>
      <c r="F44" s="28"/>
      <c r="G44" s="28"/>
      <c r="H44" s="28"/>
      <c r="I44" s="28"/>
      <c r="J44" s="28"/>
      <c r="K44" s="28"/>
    </row>
    <row r="45" spans="1:11" x14ac:dyDescent="0.25">
      <c r="A45" s="28"/>
      <c r="B45" s="28"/>
      <c r="C45" s="28"/>
      <c r="D45" s="28"/>
      <c r="E45" s="28"/>
      <c r="F45" s="28"/>
      <c r="G45" s="28"/>
      <c r="H45" s="28"/>
      <c r="I45" s="28"/>
      <c r="J45" s="28"/>
      <c r="K45" s="28"/>
    </row>
    <row r="46" spans="1:11" x14ac:dyDescent="0.25">
      <c r="A46" s="28"/>
      <c r="B46" s="28"/>
      <c r="C46" s="28"/>
      <c r="D46" s="28"/>
      <c r="E46" s="28"/>
      <c r="F46" s="28"/>
      <c r="G46" s="28"/>
      <c r="H46" s="28"/>
      <c r="I46" s="28"/>
      <c r="J46" s="28"/>
      <c r="K46" s="28"/>
    </row>
    <row r="47" spans="1:11" x14ac:dyDescent="0.25">
      <c r="A47" s="28"/>
      <c r="B47" s="28"/>
      <c r="C47" s="28"/>
      <c r="D47" s="28"/>
      <c r="E47" s="28"/>
      <c r="F47" s="28"/>
      <c r="G47" s="28"/>
      <c r="H47" s="28"/>
      <c r="I47" s="28"/>
      <c r="J47" s="28"/>
      <c r="K47" s="28"/>
    </row>
    <row r="48" spans="1:11" x14ac:dyDescent="0.25">
      <c r="A48" s="28"/>
      <c r="B48" s="28"/>
      <c r="C48" s="28"/>
      <c r="D48" s="28"/>
      <c r="E48" s="28"/>
      <c r="F48" s="28"/>
      <c r="G48" s="28"/>
      <c r="H48" s="28"/>
      <c r="I48" s="28"/>
      <c r="J48" s="28"/>
      <c r="K48" s="28"/>
    </row>
    <row r="49" spans="1:11" x14ac:dyDescent="0.25">
      <c r="A49" s="28"/>
      <c r="B49" s="28"/>
      <c r="C49" s="28"/>
      <c r="D49" s="28"/>
      <c r="E49" s="28"/>
      <c r="F49" s="28"/>
      <c r="G49" s="28"/>
      <c r="H49" s="28"/>
      <c r="I49" s="28"/>
      <c r="J49" s="28"/>
      <c r="K49" s="28"/>
    </row>
    <row r="50" spans="1:11" x14ac:dyDescent="0.25">
      <c r="A50" s="28"/>
      <c r="B50" s="28"/>
      <c r="C50" s="28"/>
      <c r="D50" s="28"/>
      <c r="E50" s="28"/>
      <c r="F50" s="28"/>
      <c r="G50" s="28"/>
      <c r="H50" s="28"/>
      <c r="I50" s="28"/>
      <c r="J50" s="28"/>
      <c r="K50" s="28"/>
    </row>
  </sheetData>
  <mergeCells count="14">
    <mergeCell ref="H16:H17"/>
    <mergeCell ref="B28:F28"/>
    <mergeCell ref="A34:F34"/>
    <mergeCell ref="A36:H36"/>
    <mergeCell ref="B9:C9"/>
    <mergeCell ref="D9:F9"/>
    <mergeCell ref="H12:L12"/>
    <mergeCell ref="A16:A17"/>
    <mergeCell ref="B16:B17"/>
    <mergeCell ref="C16:C17"/>
    <mergeCell ref="D16:D17"/>
    <mergeCell ref="E16:E17"/>
    <mergeCell ref="F16:F17"/>
    <mergeCell ref="G16:G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Nicolaou</dc:creator>
  <cp:lastModifiedBy>Tamar Richardson</cp:lastModifiedBy>
  <dcterms:created xsi:type="dcterms:W3CDTF">2023-10-24T00:55:46Z</dcterms:created>
  <dcterms:modified xsi:type="dcterms:W3CDTF">2023-10-25T23:35:32Z</dcterms:modified>
</cp:coreProperties>
</file>